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.В\Сведения для сайта МО\испол.б-та\2022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'01'!$A$1:$H$39</definedName>
  </definedNames>
  <calcPr calcId="152511"/>
</workbook>
</file>

<file path=xl/calcChain.xml><?xml version="1.0" encoding="utf-8"?>
<calcChain xmlns="http://schemas.openxmlformats.org/spreadsheetml/2006/main">
  <c r="F24" i="38" l="1"/>
  <c r="G24" i="38"/>
  <c r="H24" i="38"/>
  <c r="H22" i="38"/>
  <c r="F22" i="38"/>
  <c r="G22" i="38"/>
  <c r="F34" i="38" l="1"/>
  <c r="G34" i="38"/>
  <c r="H34" i="38"/>
  <c r="D17" i="38" l="1"/>
  <c r="E17" i="38"/>
  <c r="H31" i="38" l="1"/>
  <c r="G31" i="38"/>
  <c r="F31" i="38"/>
  <c r="H11" i="38" l="1"/>
  <c r="F11" i="38"/>
  <c r="H35" i="38" l="1"/>
  <c r="G35" i="38"/>
  <c r="F35" i="38"/>
  <c r="E36" i="38"/>
  <c r="D36" i="38"/>
  <c r="C36" i="38"/>
  <c r="F23" i="38"/>
  <c r="H21" i="38"/>
  <c r="G21" i="38"/>
  <c r="F21" i="38"/>
  <c r="H23" i="38"/>
  <c r="H16" i="38"/>
  <c r="F16" i="38"/>
  <c r="H30" i="38"/>
  <c r="G30" i="38"/>
  <c r="F30" i="38"/>
  <c r="G29" i="38"/>
  <c r="G23" i="38"/>
  <c r="G33" i="38"/>
  <c r="G32" i="38"/>
  <c r="G27" i="38"/>
  <c r="G20" i="38"/>
  <c r="G19" i="38"/>
  <c r="G16" i="38"/>
  <c r="G15" i="38"/>
  <c r="G14" i="38"/>
  <c r="G13" i="38"/>
  <c r="G12" i="38"/>
  <c r="G11" i="38"/>
  <c r="G10" i="38"/>
  <c r="G8" i="38"/>
  <c r="F20" i="38"/>
  <c r="H10" i="38"/>
  <c r="H12" i="38"/>
  <c r="H13" i="38"/>
  <c r="H14" i="38"/>
  <c r="H15" i="38"/>
  <c r="C17" i="38"/>
  <c r="H19" i="38"/>
  <c r="H20" i="38"/>
  <c r="H27" i="38"/>
  <c r="H29" i="38"/>
  <c r="H32" i="38"/>
  <c r="H33" i="38"/>
  <c r="H8" i="38"/>
  <c r="F8" i="38"/>
  <c r="F10" i="38"/>
  <c r="F12" i="38"/>
  <c r="F13" i="38"/>
  <c r="F14" i="38"/>
  <c r="F15" i="38"/>
  <c r="F19" i="38"/>
  <c r="F27" i="38"/>
  <c r="F29" i="38"/>
  <c r="F32" i="38"/>
  <c r="F33" i="38"/>
  <c r="H36" i="38" l="1"/>
  <c r="D25" i="38"/>
  <c r="F36" i="38"/>
  <c r="G18" i="38"/>
  <c r="F17" i="38"/>
  <c r="G36" i="38"/>
  <c r="F18" i="38"/>
  <c r="H18" i="38"/>
  <c r="C25" i="38"/>
  <c r="C37" i="38" s="1"/>
  <c r="G17" i="38"/>
  <c r="E25" i="38"/>
  <c r="E37" i="38" s="1"/>
  <c r="H17" i="38"/>
  <c r="F37" i="38" l="1"/>
  <c r="G37" i="38"/>
  <c r="H37" i="38"/>
  <c r="G25" i="38"/>
  <c r="H25" i="38"/>
  <c r="F25" i="38"/>
</calcChain>
</file>

<file path=xl/sharedStrings.xml><?xml version="1.0" encoding="utf-8"?>
<sst xmlns="http://schemas.openxmlformats.org/spreadsheetml/2006/main" count="68" uniqueCount="65">
  <si>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</si>
  <si>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</si>
  <si>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</si>
  <si>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</si>
  <si>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</si>
  <si>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</si>
  <si>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</si>
  <si>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</si>
  <si>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</si>
  <si>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</si>
  <si>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</si>
  <si>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</si>
  <si>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</si>
  <si>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</si>
  <si>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</si>
  <si>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</si>
  <si>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</si>
  <si>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</si>
  <si>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</si>
  <si>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</si>
  <si>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</si>
  <si>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</si>
  <si>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</si>
  <si>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</si>
  <si>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</si>
  <si>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</si>
  <si>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</si>
  <si>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</si>
  <si>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</si>
  <si>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</si>
  <si>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</si>
  <si>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</si>
  <si>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</si>
  <si>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</si>
  <si>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</si>
  <si>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</si>
  <si>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</si>
  <si>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</si>
  <si>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</si>
  <si>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</si>
  <si>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</si>
  <si>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</si>
  <si>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</si>
  <si>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</si>
  <si>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 xml:space="preserve">Культура, кинематография 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</si>
  <si>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</si>
  <si>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</si>
  <si>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</si>
  <si>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</si>
  <si>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</si>
  <si>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</si>
  <si>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</si>
  <si>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</si>
  <si>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</si>
  <si>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</si>
  <si>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</si>
  <si>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</si>
  <si>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</si>
  <si>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</si>
  <si>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</si>
  <si>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об исполнении бюджета муниципального образования "Макаровский сельсовет" Курчатовского района Курской области по доходам и расходам за 1 квартал  2022 года</t>
  </si>
  <si>
    <t>2022год</t>
  </si>
  <si>
    <t>Бюджет МО 2022 год</t>
  </si>
  <si>
    <t>уточненный бюджет на 1 кв  2022 г.</t>
  </si>
  <si>
    <t>кассовое исполнение за I кв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</si>
</sst>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5"/>
  <sheetViews>
    <sheetView tabSelected="1" view="pageBreakPreview" topLeftCell="A10" zoomScaleNormal="100" zoomScaleSheetLayoutView="100" workbookViewId="0">
      <selection activeCell="J36" sqref="J36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39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60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8</v>
      </c>
      <c r="B4" s="43" t="s">
        <v>1</v>
      </c>
      <c r="C4" s="43" t="s">
        <v>62</v>
      </c>
      <c r="D4" s="44" t="s">
        <v>61</v>
      </c>
      <c r="E4" s="45"/>
      <c r="F4" s="46"/>
      <c r="G4" s="24"/>
      <c r="H4" s="40" t="s">
        <v>35</v>
      </c>
    </row>
    <row r="5" spans="1:8" ht="48" x14ac:dyDescent="0.2">
      <c r="A5" s="43"/>
      <c r="B5" s="43"/>
      <c r="C5" s="43"/>
      <c r="D5" s="13" t="s">
        <v>63</v>
      </c>
      <c r="E5" s="14" t="s">
        <v>64</v>
      </c>
      <c r="F5" s="15" t="s">
        <v>33</v>
      </c>
      <c r="G5" s="15" t="s">
        <v>34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11</v>
      </c>
      <c r="C7" s="41"/>
      <c r="D7" s="41"/>
      <c r="E7" s="41"/>
      <c r="F7" s="41"/>
      <c r="G7" s="27"/>
      <c r="H7" s="16"/>
    </row>
    <row r="8" spans="1:8" x14ac:dyDescent="0.2">
      <c r="A8" s="11" t="s">
        <v>9</v>
      </c>
      <c r="B8" s="18" t="s">
        <v>21</v>
      </c>
      <c r="C8" s="20">
        <v>333.8</v>
      </c>
      <c r="D8" s="20">
        <v>333.8</v>
      </c>
      <c r="E8" s="20">
        <v>73.599999999999994</v>
      </c>
      <c r="F8" s="32">
        <f t="shared" ref="F8:F24" si="0">E8/D8*100</f>
        <v>22.049131216297184</v>
      </c>
      <c r="G8" s="32">
        <f>E8-D8</f>
        <v>-260.20000000000005</v>
      </c>
      <c r="H8" s="34">
        <f>E8/C8*100</f>
        <v>22.049131216297184</v>
      </c>
    </row>
    <row r="9" spans="1:8" x14ac:dyDescent="0.2">
      <c r="A9" s="11" t="s">
        <v>57</v>
      </c>
      <c r="B9" s="18" t="s">
        <v>58</v>
      </c>
      <c r="C9" s="20">
        <v>3.2</v>
      </c>
      <c r="D9" s="20">
        <v>3.2</v>
      </c>
      <c r="E9" s="20">
        <v>49.7</v>
      </c>
      <c r="F9" s="32"/>
      <c r="G9" s="32"/>
      <c r="H9" s="34"/>
    </row>
    <row r="10" spans="1:8" x14ac:dyDescent="0.2">
      <c r="A10" s="11" t="s">
        <v>40</v>
      </c>
      <c r="B10" s="18" t="s">
        <v>41</v>
      </c>
      <c r="C10" s="20">
        <v>194.1</v>
      </c>
      <c r="D10" s="20">
        <v>194.1</v>
      </c>
      <c r="E10" s="20">
        <v>67.5</v>
      </c>
      <c r="F10" s="32">
        <f t="shared" si="0"/>
        <v>34.775888717156107</v>
      </c>
      <c r="G10" s="32">
        <f t="shared" ref="G10:G25" si="1">E10-D10</f>
        <v>-126.6</v>
      </c>
      <c r="H10" s="34">
        <f t="shared" ref="H10:H36" si="2">E10/C10*100</f>
        <v>34.775888717156107</v>
      </c>
    </row>
    <row r="11" spans="1:8" x14ac:dyDescent="0.2">
      <c r="A11" s="11" t="s">
        <v>42</v>
      </c>
      <c r="B11" s="18" t="s">
        <v>43</v>
      </c>
      <c r="C11" s="20">
        <v>1989.7</v>
      </c>
      <c r="D11" s="20">
        <v>1989.7</v>
      </c>
      <c r="E11" s="20">
        <v>514.6</v>
      </c>
      <c r="F11" s="32">
        <f t="shared" si="0"/>
        <v>25.863195456601503</v>
      </c>
      <c r="G11" s="32">
        <f t="shared" si="1"/>
        <v>-1475.1</v>
      </c>
      <c r="H11" s="34">
        <f t="shared" si="2"/>
        <v>25.863195456601503</v>
      </c>
    </row>
    <row r="12" spans="1:8" ht="28.5" hidden="1" customHeight="1" x14ac:dyDescent="0.2">
      <c r="A12" s="11" t="s">
        <v>25</v>
      </c>
      <c r="B12" s="18" t="s">
        <v>22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26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24</v>
      </c>
      <c r="B14" s="18" t="s">
        <v>23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10</v>
      </c>
      <c r="B15" s="18" t="s">
        <v>7</v>
      </c>
      <c r="C15" s="20">
        <v>1563.8</v>
      </c>
      <c r="D15" s="20">
        <v>1563.8</v>
      </c>
      <c r="E15" s="20">
        <v>210.1</v>
      </c>
      <c r="F15" s="32">
        <f t="shared" si="0"/>
        <v>13.435221895383043</v>
      </c>
      <c r="G15" s="32">
        <f t="shared" si="1"/>
        <v>-1353.7</v>
      </c>
      <c r="H15" s="34">
        <f t="shared" si="2"/>
        <v>13.435221895383043</v>
      </c>
    </row>
    <row r="16" spans="1:8" ht="24" x14ac:dyDescent="0.2">
      <c r="A16" s="11" t="s">
        <v>46</v>
      </c>
      <c r="B16" s="18" t="s">
        <v>45</v>
      </c>
      <c r="C16" s="20">
        <v>0</v>
      </c>
      <c r="D16" s="20">
        <v>0</v>
      </c>
      <c r="E16" s="20">
        <v>34.9</v>
      </c>
      <c r="F16" s="32" t="e">
        <f t="shared" si="0"/>
        <v>#DIV/0!</v>
      </c>
      <c r="G16" s="32">
        <f t="shared" si="1"/>
        <v>34.9</v>
      </c>
      <c r="H16" s="34" t="e">
        <f t="shared" si="2"/>
        <v>#DIV/0!</v>
      </c>
    </row>
    <row r="17" spans="1:8" ht="24" x14ac:dyDescent="0.2">
      <c r="A17" s="12"/>
      <c r="B17" s="19" t="s">
        <v>49</v>
      </c>
      <c r="C17" s="23">
        <f>SUM(C8:C16)</f>
        <v>4084.6000000000004</v>
      </c>
      <c r="D17" s="23">
        <f>SUM(D8:D16)</f>
        <v>4084.6000000000004</v>
      </c>
      <c r="E17" s="23">
        <f>SUM(E8:E16)</f>
        <v>950.40000000000009</v>
      </c>
      <c r="F17" s="33">
        <f t="shared" si="0"/>
        <v>23.267884248151592</v>
      </c>
      <c r="G17" s="33">
        <f t="shared" si="1"/>
        <v>-3134.2000000000003</v>
      </c>
      <c r="H17" s="35">
        <f t="shared" si="2"/>
        <v>23.267884248151592</v>
      </c>
    </row>
    <row r="18" spans="1:8" s="31" customFormat="1" x14ac:dyDescent="0.2">
      <c r="A18" s="12"/>
      <c r="B18" s="19" t="s">
        <v>50</v>
      </c>
      <c r="C18" s="22">
        <v>1460.4</v>
      </c>
      <c r="D18" s="22">
        <v>1943.9</v>
      </c>
      <c r="E18" s="22">
        <v>974.3</v>
      </c>
      <c r="F18" s="33">
        <f t="shared" si="0"/>
        <v>50.120890992334985</v>
      </c>
      <c r="G18" s="33">
        <f t="shared" si="1"/>
        <v>-969.60000000000014</v>
      </c>
      <c r="H18" s="35">
        <f t="shared" si="2"/>
        <v>66.71459874007121</v>
      </c>
    </row>
    <row r="19" spans="1:8" x14ac:dyDescent="0.2">
      <c r="A19" s="11" t="s">
        <v>51</v>
      </c>
      <c r="B19" s="18" t="s">
        <v>5</v>
      </c>
      <c r="C19" s="20">
        <v>1079</v>
      </c>
      <c r="D19" s="20">
        <v>1079</v>
      </c>
      <c r="E19" s="20">
        <v>391.2</v>
      </c>
      <c r="F19" s="32">
        <f t="shared" si="0"/>
        <v>36.255792400370709</v>
      </c>
      <c r="G19" s="32">
        <f t="shared" si="1"/>
        <v>-687.8</v>
      </c>
      <c r="H19" s="34">
        <f t="shared" si="2"/>
        <v>36.255792400370709</v>
      </c>
    </row>
    <row r="20" spans="1:8" x14ac:dyDescent="0.2">
      <c r="A20" s="11" t="s">
        <v>51</v>
      </c>
      <c r="B20" s="18" t="s">
        <v>6</v>
      </c>
      <c r="C20" s="20">
        <v>289</v>
      </c>
      <c r="D20" s="20">
        <v>289</v>
      </c>
      <c r="E20" s="20">
        <v>72.3</v>
      </c>
      <c r="F20" s="32">
        <f t="shared" si="0"/>
        <v>25.017301038062286</v>
      </c>
      <c r="G20" s="32">
        <f t="shared" si="1"/>
        <v>-216.7</v>
      </c>
      <c r="H20" s="34">
        <f t="shared" si="2"/>
        <v>25.017301038062286</v>
      </c>
    </row>
    <row r="21" spans="1:8" x14ac:dyDescent="0.2">
      <c r="A21" s="11" t="s">
        <v>51</v>
      </c>
      <c r="B21" s="18" t="s">
        <v>13</v>
      </c>
      <c r="C21" s="20">
        <v>92.4</v>
      </c>
      <c r="D21" s="20">
        <v>92.4</v>
      </c>
      <c r="E21" s="20">
        <v>23.1</v>
      </c>
      <c r="F21" s="32">
        <f t="shared" si="0"/>
        <v>25</v>
      </c>
      <c r="G21" s="32">
        <f t="shared" si="1"/>
        <v>-69.300000000000011</v>
      </c>
      <c r="H21" s="34">
        <f t="shared" si="2"/>
        <v>25</v>
      </c>
    </row>
    <row r="22" spans="1:8" x14ac:dyDescent="0.2">
      <c r="A22" s="11" t="s">
        <v>51</v>
      </c>
      <c r="B22" s="18" t="s">
        <v>59</v>
      </c>
      <c r="C22" s="20">
        <v>0</v>
      </c>
      <c r="D22" s="20">
        <v>478.4</v>
      </c>
      <c r="E22" s="20">
        <v>478.4</v>
      </c>
      <c r="F22" s="32">
        <f t="shared" si="0"/>
        <v>100</v>
      </c>
      <c r="G22" s="32">
        <f t="shared" si="1"/>
        <v>0</v>
      </c>
      <c r="H22" s="34" t="e">
        <f t="shared" si="2"/>
        <v>#DIV/0!</v>
      </c>
    </row>
    <row r="23" spans="1:8" ht="17.45" customHeight="1" x14ac:dyDescent="0.2">
      <c r="A23" s="11" t="s">
        <v>47</v>
      </c>
      <c r="B23" s="18" t="s">
        <v>48</v>
      </c>
      <c r="C23" s="20">
        <v>0</v>
      </c>
      <c r="D23" s="20">
        <v>0</v>
      </c>
      <c r="E23" s="20">
        <v>4.2</v>
      </c>
      <c r="F23" s="32" t="e">
        <f t="shared" si="0"/>
        <v>#DIV/0!</v>
      </c>
      <c r="G23" s="32">
        <f>E23-D23</f>
        <v>4.2</v>
      </c>
      <c r="H23" s="34" t="e">
        <f t="shared" si="2"/>
        <v>#DIV/0!</v>
      </c>
    </row>
    <row r="24" spans="1:8" ht="55.9" customHeight="1" x14ac:dyDescent="0.2">
      <c r="A24" s="11" t="s">
        <v>52</v>
      </c>
      <c r="B24" s="18" t="s">
        <v>53</v>
      </c>
      <c r="C24" s="20">
        <v>0</v>
      </c>
      <c r="D24" s="20">
        <v>5.0999999999999996</v>
      </c>
      <c r="E24" s="20">
        <v>5.0999999999999996</v>
      </c>
      <c r="F24" s="32">
        <f t="shared" si="0"/>
        <v>100</v>
      </c>
      <c r="G24" s="32">
        <f>E24-D24</f>
        <v>0</v>
      </c>
      <c r="H24" s="34" t="e">
        <f t="shared" si="2"/>
        <v>#DIV/0!</v>
      </c>
    </row>
    <row r="25" spans="1:8" ht="28.9" customHeight="1" x14ac:dyDescent="0.2">
      <c r="A25" s="12" t="s">
        <v>12</v>
      </c>
      <c r="B25" s="19" t="s">
        <v>2</v>
      </c>
      <c r="C25" s="23">
        <f>C17+C18</f>
        <v>5545</v>
      </c>
      <c r="D25" s="23">
        <f>D17+D18</f>
        <v>6028.5</v>
      </c>
      <c r="E25" s="23">
        <f>E17+E18</f>
        <v>1924.7</v>
      </c>
      <c r="F25" s="33">
        <f>E25/D25*100</f>
        <v>31.926681595753504</v>
      </c>
      <c r="G25" s="33">
        <f t="shared" si="1"/>
        <v>-4103.8</v>
      </c>
      <c r="H25" s="35">
        <f t="shared" si="2"/>
        <v>34.710550045085661</v>
      </c>
    </row>
    <row r="26" spans="1:8" x14ac:dyDescent="0.2">
      <c r="A26" s="11"/>
      <c r="B26" s="47" t="s">
        <v>14</v>
      </c>
      <c r="C26" s="48"/>
      <c r="D26" s="48"/>
      <c r="E26" s="48"/>
      <c r="F26" s="48"/>
      <c r="G26" s="48"/>
      <c r="H26" s="49"/>
    </row>
    <row r="27" spans="1:8" x14ac:dyDescent="0.2">
      <c r="A27" s="9" t="s">
        <v>3</v>
      </c>
      <c r="B27" s="18" t="s">
        <v>17</v>
      </c>
      <c r="C27" s="21">
        <v>3623.7</v>
      </c>
      <c r="D27" s="21">
        <v>4514.3999999999996</v>
      </c>
      <c r="E27" s="20">
        <v>951.1</v>
      </c>
      <c r="F27" s="32">
        <f t="shared" ref="F27:F36" si="3">E27/D27*100</f>
        <v>21.068137515505938</v>
      </c>
      <c r="G27" s="32">
        <f t="shared" ref="G27:G36" si="4">E27-D27</f>
        <v>-3563.2999999999997</v>
      </c>
      <c r="H27" s="34">
        <f t="shared" si="2"/>
        <v>26.246653972459089</v>
      </c>
    </row>
    <row r="28" spans="1:8" x14ac:dyDescent="0.2">
      <c r="A28" s="9" t="s">
        <v>29</v>
      </c>
      <c r="B28" s="18" t="s">
        <v>30</v>
      </c>
      <c r="C28" s="21">
        <v>92.4</v>
      </c>
      <c r="D28" s="21">
        <v>92.4</v>
      </c>
      <c r="E28" s="20">
        <v>23.1</v>
      </c>
      <c r="F28" s="32"/>
      <c r="G28" s="32"/>
      <c r="H28" s="34"/>
    </row>
    <row r="29" spans="1:8" ht="24" x14ac:dyDescent="0.2">
      <c r="A29" s="9" t="s">
        <v>15</v>
      </c>
      <c r="B29" s="18" t="s">
        <v>16</v>
      </c>
      <c r="C29" s="21">
        <v>30</v>
      </c>
      <c r="D29" s="21">
        <v>30</v>
      </c>
      <c r="E29" s="20">
        <v>0</v>
      </c>
      <c r="F29" s="32">
        <f t="shared" si="3"/>
        <v>0</v>
      </c>
      <c r="G29" s="32">
        <f t="shared" si="4"/>
        <v>-30</v>
      </c>
      <c r="H29" s="34">
        <f t="shared" si="2"/>
        <v>0</v>
      </c>
    </row>
    <row r="30" spans="1:8" x14ac:dyDescent="0.2">
      <c r="A30" s="9" t="s">
        <v>31</v>
      </c>
      <c r="B30" s="18" t="s">
        <v>32</v>
      </c>
      <c r="C30" s="21">
        <v>0.5</v>
      </c>
      <c r="D30" s="21">
        <v>478.9</v>
      </c>
      <c r="E30" s="20">
        <v>470.5</v>
      </c>
      <c r="F30" s="32">
        <f>E30/D30*100</f>
        <v>98.245980371685121</v>
      </c>
      <c r="G30" s="32">
        <f>E30-D30</f>
        <v>-8.3999999999999773</v>
      </c>
      <c r="H30" s="34">
        <f>E30/C30*100</f>
        <v>94100</v>
      </c>
    </row>
    <row r="31" spans="1:8" x14ac:dyDescent="0.2">
      <c r="A31" s="9" t="s">
        <v>37</v>
      </c>
      <c r="B31" s="18" t="s">
        <v>38</v>
      </c>
      <c r="C31" s="21">
        <v>119.4</v>
      </c>
      <c r="D31" s="21">
        <v>719.4</v>
      </c>
      <c r="E31" s="20">
        <v>224.6</v>
      </c>
      <c r="F31" s="32">
        <f>E31/D31*100</f>
        <v>31.220461495690856</v>
      </c>
      <c r="G31" s="32">
        <f>E31-D31</f>
        <v>-494.79999999999995</v>
      </c>
      <c r="H31" s="34">
        <f>E31/C31*100</f>
        <v>188.10720268006699</v>
      </c>
    </row>
    <row r="32" spans="1:8" x14ac:dyDescent="0.2">
      <c r="A32" s="9" t="s">
        <v>19</v>
      </c>
      <c r="B32" s="18" t="s">
        <v>44</v>
      </c>
      <c r="C32" s="21">
        <v>1120</v>
      </c>
      <c r="D32" s="21">
        <v>1120.0999999999999</v>
      </c>
      <c r="E32" s="20">
        <v>200.6</v>
      </c>
      <c r="F32" s="32">
        <f t="shared" si="3"/>
        <v>17.909115257566292</v>
      </c>
      <c r="G32" s="32">
        <f t="shared" si="4"/>
        <v>-919.49999999999989</v>
      </c>
      <c r="H32" s="34">
        <f t="shared" si="2"/>
        <v>17.910714285714285</v>
      </c>
    </row>
    <row r="33" spans="1:8" x14ac:dyDescent="0.2">
      <c r="A33" s="9" t="s">
        <v>20</v>
      </c>
      <c r="B33" s="18" t="s">
        <v>18</v>
      </c>
      <c r="C33" s="20">
        <v>553</v>
      </c>
      <c r="D33" s="20">
        <v>553</v>
      </c>
      <c r="E33" s="20">
        <v>113.3</v>
      </c>
      <c r="F33" s="32">
        <f t="shared" si="3"/>
        <v>20.488245931283906</v>
      </c>
      <c r="G33" s="32">
        <f t="shared" si="4"/>
        <v>-439.7</v>
      </c>
      <c r="H33" s="34">
        <f t="shared" si="2"/>
        <v>20.488245931283906</v>
      </c>
    </row>
    <row r="34" spans="1:8" x14ac:dyDescent="0.2">
      <c r="A34" s="9" t="s">
        <v>55</v>
      </c>
      <c r="B34" s="18" t="s">
        <v>56</v>
      </c>
      <c r="C34" s="20">
        <v>6</v>
      </c>
      <c r="D34" s="20">
        <v>6</v>
      </c>
      <c r="E34" s="20">
        <v>0</v>
      </c>
      <c r="F34" s="32">
        <f t="shared" si="3"/>
        <v>0</v>
      </c>
      <c r="G34" s="32">
        <f t="shared" si="4"/>
        <v>-6</v>
      </c>
      <c r="H34" s="34">
        <f t="shared" si="2"/>
        <v>0</v>
      </c>
    </row>
    <row r="35" spans="1:8" x14ac:dyDescent="0.2">
      <c r="A35" s="9" t="s">
        <v>36</v>
      </c>
      <c r="B35" s="18" t="s">
        <v>54</v>
      </c>
      <c r="C35" s="20">
        <v>0</v>
      </c>
      <c r="D35" s="20">
        <v>43.3</v>
      </c>
      <c r="E35" s="20">
        <v>43.3</v>
      </c>
      <c r="F35" s="32">
        <f>E35/D35*100</f>
        <v>100</v>
      </c>
      <c r="G35" s="32">
        <f>E35-D35</f>
        <v>0</v>
      </c>
      <c r="H35" s="34" t="e">
        <f>E35/C35*100</f>
        <v>#DIV/0!</v>
      </c>
    </row>
    <row r="36" spans="1:8" x14ac:dyDescent="0.2">
      <c r="A36" s="10">
        <v>9800</v>
      </c>
      <c r="B36" s="19" t="s">
        <v>28</v>
      </c>
      <c r="C36" s="22">
        <f>SUM(C27:C35)</f>
        <v>5545</v>
      </c>
      <c r="D36" s="22">
        <f>SUM(D27:D35)</f>
        <v>7557.4999999999991</v>
      </c>
      <c r="E36" s="22">
        <f>SUM(E27:E35)</f>
        <v>2026.4999999999998</v>
      </c>
      <c r="F36" s="33">
        <f t="shared" si="3"/>
        <v>26.814422758848828</v>
      </c>
      <c r="G36" s="33">
        <f t="shared" si="4"/>
        <v>-5530.9999999999991</v>
      </c>
      <c r="H36" s="35">
        <f t="shared" si="2"/>
        <v>36.546438232642018</v>
      </c>
    </row>
    <row r="37" spans="1:8" x14ac:dyDescent="0.2">
      <c r="A37" s="10">
        <v>7900</v>
      </c>
      <c r="B37" s="19" t="s">
        <v>27</v>
      </c>
      <c r="C37" s="20">
        <f>C25-C36</f>
        <v>0</v>
      </c>
      <c r="D37" s="20">
        <v>-1529</v>
      </c>
      <c r="E37" s="20">
        <f>E25-E36</f>
        <v>-101.79999999999973</v>
      </c>
      <c r="F37" s="32">
        <f>E37/D37*100</f>
        <v>6.6579463701765675</v>
      </c>
      <c r="G37" s="32">
        <f>E37-D37</f>
        <v>1427.2000000000003</v>
      </c>
      <c r="H37" s="34" t="e">
        <f>E37/C37*100</f>
        <v>#DIV/0!</v>
      </c>
    </row>
    <row r="38" spans="1:8" x14ac:dyDescent="0.2">
      <c r="A38" s="17"/>
      <c r="B38" s="36"/>
      <c r="C38" s="37"/>
      <c r="D38" s="37"/>
      <c r="E38" s="37"/>
      <c r="F38" s="37"/>
      <c r="G38" s="37"/>
      <c r="H38" s="38"/>
    </row>
    <row r="39" spans="1:8" x14ac:dyDescent="0.2">
      <c r="A39" s="5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</sheetData>
  <mergeCells count="10">
    <mergeCell ref="B38:H38"/>
    <mergeCell ref="A2:F2"/>
    <mergeCell ref="H4:H5"/>
    <mergeCell ref="B7:F7"/>
    <mergeCell ref="A1:F1"/>
    <mergeCell ref="A4:A5"/>
    <mergeCell ref="B4:B5"/>
    <mergeCell ref="C4:C5"/>
    <mergeCell ref="D4:F4"/>
    <mergeCell ref="B26:H26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2022-04-06T07:29:33Z</dcterms:modified>
</cp:coreProperties>
</file>