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вер. Бух\Desktop\Мои документы\О.В\Сведения для сайта МО\испол.б-та\2025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'01'!$A$1:$H$37</definedName>
  </definedNames>
  <calcPr calcId="152511"/>
</workbook>
</file>

<file path=xl/calcChain.xml><?xml version="1.0" encoding="utf-8"?>
<calcChain xmlns="http://schemas.openxmlformats.org/spreadsheetml/2006/main">
  <c r="F23" i="38" l="1"/>
  <c r="G23" i="38"/>
  <c r="H23" i="38"/>
  <c r="H21" i="38"/>
  <c r="F21" i="38"/>
  <c r="G21" i="38"/>
  <c r="F32" i="38" l="1"/>
  <c r="G32" i="38"/>
  <c r="H32" i="38"/>
  <c r="D17" i="38" l="1"/>
  <c r="H30" i="38" l="1"/>
  <c r="G30" i="38"/>
  <c r="F30" i="38"/>
  <c r="H11" i="38" l="1"/>
  <c r="F11" i="38"/>
  <c r="H33" i="38" l="1"/>
  <c r="G33" i="38"/>
  <c r="F33" i="38"/>
  <c r="E34" i="38"/>
  <c r="D34" i="38"/>
  <c r="C34" i="38"/>
  <c r="F22" i="38"/>
  <c r="H20" i="38"/>
  <c r="G20" i="38"/>
  <c r="F20" i="38"/>
  <c r="H22" i="38"/>
  <c r="H16" i="38"/>
  <c r="F16" i="38"/>
  <c r="H29" i="38"/>
  <c r="G29" i="38"/>
  <c r="F29" i="38"/>
  <c r="G28" i="38"/>
  <c r="G22" i="38"/>
  <c r="G31" i="38"/>
  <c r="G26" i="38"/>
  <c r="G19" i="38"/>
  <c r="G16" i="38"/>
  <c r="G15" i="38"/>
  <c r="G14" i="38"/>
  <c r="G13" i="38"/>
  <c r="G12" i="38"/>
  <c r="G11" i="38"/>
  <c r="G10" i="38"/>
  <c r="G8" i="38"/>
  <c r="H10" i="38"/>
  <c r="H12" i="38"/>
  <c r="H13" i="38"/>
  <c r="H14" i="38"/>
  <c r="H15" i="38"/>
  <c r="C17" i="38"/>
  <c r="H19" i="38"/>
  <c r="H26" i="38"/>
  <c r="H28" i="38"/>
  <c r="H31" i="38"/>
  <c r="H8" i="38"/>
  <c r="F8" i="38"/>
  <c r="F10" i="38"/>
  <c r="F12" i="38"/>
  <c r="F13" i="38"/>
  <c r="F14" i="38"/>
  <c r="F15" i="38"/>
  <c r="F19" i="38"/>
  <c r="F26" i="38"/>
  <c r="F28" i="38"/>
  <c r="F31" i="38"/>
  <c r="H34" i="38" l="1"/>
  <c r="D24" i="38"/>
  <c r="F34" i="38"/>
  <c r="G18" i="38"/>
  <c r="F17" i="38"/>
  <c r="G34" i="38"/>
  <c r="F18" i="38"/>
  <c r="H18" i="38"/>
  <c r="C24" i="38"/>
  <c r="C35" i="38" s="1"/>
  <c r="G17" i="38"/>
  <c r="E24" i="38"/>
  <c r="E35" i="38" s="1"/>
  <c r="H17" i="38"/>
  <c r="F35" i="38" l="1"/>
  <c r="G35" i="38"/>
  <c r="H35" i="38"/>
  <c r="G24" i="38"/>
  <c r="H24" i="38"/>
  <c r="F24" i="38"/>
</calcChain>
</file>

<file path=xl/sharedStrings.xml><?xml version="1.0" encoding="utf-8"?>
<sst xmlns="http://schemas.openxmlformats.org/spreadsheetml/2006/main" count="64" uniqueCount="62">
  <si>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</si>
  <si>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</si>
  <si>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</si>
  <si>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</si>
  <si>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</si>
  <si>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</si>
  <si>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</si>
  <si>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</si>
  <si>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</si>
  <si>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</si>
  <si>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</si>
  <si>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</si>
  <si>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</si>
  <si>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</si>
  <si>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</si>
  <si>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</si>
  <si>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</si>
  <si>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</si>
  <si>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</si>
  <si>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</si>
  <si>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</si>
  <si>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</si>
  <si>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</si>
  <si>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</si>
  <si>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</si>
  <si>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</si>
  <si>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</si>
  <si>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</si>
  <si>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</si>
  <si>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</si>
  <si>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</si>
  <si>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</si>
  <si>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</si>
  <si>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</si>
  <si>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</si>
  <si>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</si>
  <si>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</si>
  <si>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</si>
  <si>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</si>
  <si>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</si>
  <si>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</si>
  <si>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</si>
  <si>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</si>
  <si>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</si>
  <si>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</si>
  <si>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</si>
  <si>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</si>
  <si>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</si>
  <si>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</si>
  <si>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</si>
  <si>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</si>
  <si>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</si>
  <si>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</si>
  <si>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</si>
  <si>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</si>
  <si>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</si>
  <si>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</si>
  <si>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2024год</t>
  </si>
  <si>
    <t>об исполнении бюджета муниципального образования "Макаровский сельсовет" Курчатовского района Курской области по доходам и расходам за 1 квартал  2025 года</t>
  </si>
  <si>
    <t>Бюджет МО 2025 год</t>
  </si>
  <si>
    <t>уточненный бюджет на 1 кв  2025 г.</t>
  </si>
  <si>
    <t>кассовое исполнение за I кв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</si>
</sst>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abSelected="1" view="pageBreakPreview" zoomScaleNormal="100" zoomScaleSheetLayoutView="100" workbookViewId="0">
      <selection activeCell="K29" sqref="K29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37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58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7</v>
      </c>
      <c r="B4" s="43" t="s">
        <v>1</v>
      </c>
      <c r="C4" s="43" t="s">
        <v>59</v>
      </c>
      <c r="D4" s="44" t="s">
        <v>57</v>
      </c>
      <c r="E4" s="45"/>
      <c r="F4" s="46"/>
      <c r="G4" s="24"/>
      <c r="H4" s="40" t="s">
        <v>33</v>
      </c>
    </row>
    <row r="5" spans="1:8" ht="48" x14ac:dyDescent="0.2">
      <c r="A5" s="43"/>
      <c r="B5" s="43"/>
      <c r="C5" s="43"/>
      <c r="D5" s="13" t="s">
        <v>60</v>
      </c>
      <c r="E5" s="14" t="s">
        <v>61</v>
      </c>
      <c r="F5" s="15" t="s">
        <v>31</v>
      </c>
      <c r="G5" s="15" t="s">
        <v>32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10</v>
      </c>
      <c r="C7" s="41"/>
      <c r="D7" s="41"/>
      <c r="E7" s="41"/>
      <c r="F7" s="41"/>
      <c r="G7" s="27"/>
      <c r="H7" s="16"/>
    </row>
    <row r="8" spans="1:8" x14ac:dyDescent="0.2">
      <c r="A8" s="11" t="s">
        <v>8</v>
      </c>
      <c r="B8" s="18" t="s">
        <v>19</v>
      </c>
      <c r="C8" s="20">
        <v>402</v>
      </c>
      <c r="D8" s="20">
        <v>402</v>
      </c>
      <c r="E8" s="20">
        <v>61</v>
      </c>
      <c r="F8" s="32">
        <f t="shared" ref="F8:F23" si="0">E8/D8*100</f>
        <v>15.17412935323383</v>
      </c>
      <c r="G8" s="32">
        <f>E8-D8</f>
        <v>-341</v>
      </c>
      <c r="H8" s="34">
        <f>E8/C8*100</f>
        <v>15.17412935323383</v>
      </c>
    </row>
    <row r="9" spans="1:8" x14ac:dyDescent="0.2">
      <c r="A9" s="11" t="s">
        <v>54</v>
      </c>
      <c r="B9" s="18" t="s">
        <v>55</v>
      </c>
      <c r="C9" s="20">
        <v>8.9</v>
      </c>
      <c r="D9" s="20">
        <v>8.9</v>
      </c>
      <c r="E9" s="20">
        <v>92.6</v>
      </c>
      <c r="F9" s="32"/>
      <c r="G9" s="32"/>
      <c r="H9" s="34"/>
    </row>
    <row r="10" spans="1:8" x14ac:dyDescent="0.2">
      <c r="A10" s="11" t="s">
        <v>38</v>
      </c>
      <c r="B10" s="18" t="s">
        <v>39</v>
      </c>
      <c r="C10" s="20">
        <v>999.8</v>
      </c>
      <c r="D10" s="20">
        <v>999.8</v>
      </c>
      <c r="E10" s="20">
        <v>218.1</v>
      </c>
      <c r="F10" s="32">
        <f t="shared" si="0"/>
        <v>21.814362872574517</v>
      </c>
      <c r="G10" s="32">
        <f t="shared" ref="G10:G24" si="1">E10-D10</f>
        <v>-781.69999999999993</v>
      </c>
      <c r="H10" s="34">
        <f t="shared" ref="H10:H34" si="2">E10/C10*100</f>
        <v>21.814362872574517</v>
      </c>
    </row>
    <row r="11" spans="1:8" x14ac:dyDescent="0.2">
      <c r="A11" s="11" t="s">
        <v>40</v>
      </c>
      <c r="B11" s="18" t="s">
        <v>41</v>
      </c>
      <c r="C11" s="20">
        <v>2568.4</v>
      </c>
      <c r="D11" s="20">
        <v>2568.4</v>
      </c>
      <c r="E11" s="20">
        <v>549.5</v>
      </c>
      <c r="F11" s="32">
        <f t="shared" si="0"/>
        <v>21.39464257903753</v>
      </c>
      <c r="G11" s="32">
        <f t="shared" si="1"/>
        <v>-2018.9</v>
      </c>
      <c r="H11" s="34">
        <f t="shared" si="2"/>
        <v>21.39464257903753</v>
      </c>
    </row>
    <row r="12" spans="1:8" ht="28.5" hidden="1" customHeight="1" x14ac:dyDescent="0.2">
      <c r="A12" s="11" t="s">
        <v>23</v>
      </c>
      <c r="B12" s="18" t="s">
        <v>20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24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22</v>
      </c>
      <c r="B14" s="18" t="s">
        <v>21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9</v>
      </c>
      <c r="B15" s="18" t="s">
        <v>6</v>
      </c>
      <c r="C15" s="20">
        <v>5261.9</v>
      </c>
      <c r="D15" s="20">
        <v>5261.9</v>
      </c>
      <c r="E15" s="20">
        <v>1273.9000000000001</v>
      </c>
      <c r="F15" s="32">
        <f t="shared" si="0"/>
        <v>24.209886162792909</v>
      </c>
      <c r="G15" s="32">
        <f t="shared" si="1"/>
        <v>-3987.9999999999995</v>
      </c>
      <c r="H15" s="34">
        <f t="shared" si="2"/>
        <v>24.209886162792909</v>
      </c>
    </row>
    <row r="16" spans="1:8" ht="24" x14ac:dyDescent="0.2">
      <c r="A16" s="11" t="s">
        <v>43</v>
      </c>
      <c r="B16" s="18" t="s">
        <v>42</v>
      </c>
      <c r="C16" s="20">
        <v>0</v>
      </c>
      <c r="D16" s="20">
        <v>59.5</v>
      </c>
      <c r="E16" s="20">
        <v>59.5</v>
      </c>
      <c r="F16" s="32">
        <f t="shared" si="0"/>
        <v>100</v>
      </c>
      <c r="G16" s="32">
        <f t="shared" si="1"/>
        <v>0</v>
      </c>
      <c r="H16" s="34" t="e">
        <f t="shared" si="2"/>
        <v>#DIV/0!</v>
      </c>
    </row>
    <row r="17" spans="1:8" ht="24" x14ac:dyDescent="0.2">
      <c r="A17" s="12"/>
      <c r="B17" s="19" t="s">
        <v>46</v>
      </c>
      <c r="C17" s="23">
        <f>SUM(C8:C16)</f>
        <v>9241</v>
      </c>
      <c r="D17" s="23">
        <f>SUM(D8:D16)</f>
        <v>9300.5</v>
      </c>
      <c r="E17" s="23">
        <v>2254.6</v>
      </c>
      <c r="F17" s="33">
        <f t="shared" si="0"/>
        <v>24.241707435084134</v>
      </c>
      <c r="G17" s="33">
        <f t="shared" si="1"/>
        <v>-7045.9</v>
      </c>
      <c r="H17" s="35">
        <f t="shared" si="2"/>
        <v>24.397792446704901</v>
      </c>
    </row>
    <row r="18" spans="1:8" s="31" customFormat="1" x14ac:dyDescent="0.2">
      <c r="A18" s="12"/>
      <c r="B18" s="19" t="s">
        <v>47</v>
      </c>
      <c r="C18" s="22">
        <v>1378.2</v>
      </c>
      <c r="D18" s="22">
        <v>1399.7</v>
      </c>
      <c r="E18" s="22">
        <v>614.9</v>
      </c>
      <c r="F18" s="33">
        <f t="shared" si="0"/>
        <v>43.930842323355002</v>
      </c>
      <c r="G18" s="33">
        <f t="shared" si="1"/>
        <v>-784.80000000000007</v>
      </c>
      <c r="H18" s="35">
        <f t="shared" si="2"/>
        <v>44.616166013640978</v>
      </c>
    </row>
    <row r="19" spans="1:8" x14ac:dyDescent="0.2">
      <c r="A19" s="11" t="s">
        <v>48</v>
      </c>
      <c r="B19" s="18" t="s">
        <v>5</v>
      </c>
      <c r="C19" s="20">
        <v>737.2</v>
      </c>
      <c r="D19" s="20">
        <v>737.2</v>
      </c>
      <c r="E19" s="20">
        <v>245.7</v>
      </c>
      <c r="F19" s="32">
        <f t="shared" si="0"/>
        <v>33.328811720021697</v>
      </c>
      <c r="G19" s="32">
        <f t="shared" si="1"/>
        <v>-491.50000000000006</v>
      </c>
      <c r="H19" s="34">
        <f t="shared" si="2"/>
        <v>33.328811720021697</v>
      </c>
    </row>
    <row r="20" spans="1:8" x14ac:dyDescent="0.2">
      <c r="A20" s="11" t="s">
        <v>48</v>
      </c>
      <c r="B20" s="18" t="s">
        <v>12</v>
      </c>
      <c r="C20" s="20">
        <v>162.6</v>
      </c>
      <c r="D20" s="20">
        <v>162.6</v>
      </c>
      <c r="E20" s="20">
        <v>40.700000000000003</v>
      </c>
      <c r="F20" s="32">
        <f t="shared" si="0"/>
        <v>25.03075030750308</v>
      </c>
      <c r="G20" s="32">
        <f t="shared" si="1"/>
        <v>-121.89999999999999</v>
      </c>
      <c r="H20" s="34">
        <f t="shared" si="2"/>
        <v>25.03075030750308</v>
      </c>
    </row>
    <row r="21" spans="1:8" x14ac:dyDescent="0.2">
      <c r="A21" s="11" t="s">
        <v>48</v>
      </c>
      <c r="B21" s="18" t="s">
        <v>56</v>
      </c>
      <c r="C21" s="20">
        <v>478.4</v>
      </c>
      <c r="D21" s="20">
        <v>478.4</v>
      </c>
      <c r="E21" s="20">
        <v>307</v>
      </c>
      <c r="F21" s="32">
        <f t="shared" si="0"/>
        <v>64.172240802675589</v>
      </c>
      <c r="G21" s="32">
        <f t="shared" si="1"/>
        <v>-171.39999999999998</v>
      </c>
      <c r="H21" s="34">
        <f t="shared" si="2"/>
        <v>64.172240802675589</v>
      </c>
    </row>
    <row r="22" spans="1:8" ht="17.45" customHeight="1" x14ac:dyDescent="0.2">
      <c r="A22" s="11" t="s">
        <v>44</v>
      </c>
      <c r="B22" s="18" t="s">
        <v>45</v>
      </c>
      <c r="C22" s="20">
        <v>0</v>
      </c>
      <c r="D22" s="20">
        <v>5.2</v>
      </c>
      <c r="E22" s="20">
        <v>5.2</v>
      </c>
      <c r="F22" s="32">
        <f t="shared" si="0"/>
        <v>100</v>
      </c>
      <c r="G22" s="32">
        <f>E22-D22</f>
        <v>0</v>
      </c>
      <c r="H22" s="34" t="e">
        <f t="shared" si="2"/>
        <v>#DIV/0!</v>
      </c>
    </row>
    <row r="23" spans="1:8" ht="55.9" customHeight="1" x14ac:dyDescent="0.2">
      <c r="A23" s="11" t="s">
        <v>49</v>
      </c>
      <c r="B23" s="18" t="s">
        <v>50</v>
      </c>
      <c r="C23" s="20">
        <v>0</v>
      </c>
      <c r="D23" s="20">
        <v>16.3</v>
      </c>
      <c r="E23" s="20">
        <v>16.3</v>
      </c>
      <c r="F23" s="32">
        <f t="shared" si="0"/>
        <v>100</v>
      </c>
      <c r="G23" s="32">
        <f>E23-D23</f>
        <v>0</v>
      </c>
      <c r="H23" s="34" t="e">
        <f t="shared" si="2"/>
        <v>#DIV/0!</v>
      </c>
    </row>
    <row r="24" spans="1:8" ht="28.9" customHeight="1" x14ac:dyDescent="0.2">
      <c r="A24" s="12" t="s">
        <v>11</v>
      </c>
      <c r="B24" s="19" t="s">
        <v>2</v>
      </c>
      <c r="C24" s="23">
        <f>C17+C18</f>
        <v>10619.2</v>
      </c>
      <c r="D24" s="23">
        <f>D17+D18</f>
        <v>10700.2</v>
      </c>
      <c r="E24" s="23">
        <f>E17+E18</f>
        <v>2869.5</v>
      </c>
      <c r="F24" s="33">
        <f>E24/D24*100</f>
        <v>26.817255752228931</v>
      </c>
      <c r="G24" s="33">
        <f t="shared" si="1"/>
        <v>-7830.7000000000007</v>
      </c>
      <c r="H24" s="35">
        <f t="shared" si="2"/>
        <v>27.021809552508664</v>
      </c>
    </row>
    <row r="25" spans="1:8" x14ac:dyDescent="0.2">
      <c r="A25" s="11"/>
      <c r="B25" s="47" t="s">
        <v>13</v>
      </c>
      <c r="C25" s="48"/>
      <c r="D25" s="48"/>
      <c r="E25" s="48"/>
      <c r="F25" s="48"/>
      <c r="G25" s="48"/>
      <c r="H25" s="49"/>
    </row>
    <row r="26" spans="1:8" x14ac:dyDescent="0.2">
      <c r="A26" s="9" t="s">
        <v>3</v>
      </c>
      <c r="B26" s="18" t="s">
        <v>16</v>
      </c>
      <c r="C26" s="21">
        <v>5879.3</v>
      </c>
      <c r="D26" s="21">
        <v>10617.1</v>
      </c>
      <c r="E26" s="20">
        <v>1403</v>
      </c>
      <c r="F26" s="32">
        <f t="shared" ref="F26:F34" si="3">E26/D26*100</f>
        <v>13.214531275018601</v>
      </c>
      <c r="G26" s="32">
        <f t="shared" ref="G26:G34" si="4">E26-D26</f>
        <v>-9214.1</v>
      </c>
      <c r="H26" s="34">
        <f t="shared" si="2"/>
        <v>23.863385096865272</v>
      </c>
    </row>
    <row r="27" spans="1:8" x14ac:dyDescent="0.2">
      <c r="A27" s="9" t="s">
        <v>27</v>
      </c>
      <c r="B27" s="18" t="s">
        <v>28</v>
      </c>
      <c r="C27" s="21">
        <v>162.6</v>
      </c>
      <c r="D27" s="21">
        <v>162.6</v>
      </c>
      <c r="E27" s="20">
        <v>40.700000000000003</v>
      </c>
      <c r="F27" s="32"/>
      <c r="G27" s="32"/>
      <c r="H27" s="34"/>
    </row>
    <row r="28" spans="1:8" ht="24" x14ac:dyDescent="0.2">
      <c r="A28" s="9" t="s">
        <v>14</v>
      </c>
      <c r="B28" s="18" t="s">
        <v>15</v>
      </c>
      <c r="C28" s="21">
        <v>480</v>
      </c>
      <c r="D28" s="21">
        <v>480</v>
      </c>
      <c r="E28" s="20">
        <v>8.6999999999999993</v>
      </c>
      <c r="F28" s="32">
        <f t="shared" si="3"/>
        <v>1.8124999999999998</v>
      </c>
      <c r="G28" s="32">
        <f t="shared" si="4"/>
        <v>-471.3</v>
      </c>
      <c r="H28" s="34">
        <f t="shared" si="2"/>
        <v>1.8124999999999998</v>
      </c>
    </row>
    <row r="29" spans="1:8" x14ac:dyDescent="0.2">
      <c r="A29" s="9" t="s">
        <v>29</v>
      </c>
      <c r="B29" s="18" t="s">
        <v>30</v>
      </c>
      <c r="C29" s="21">
        <v>488.4</v>
      </c>
      <c r="D29" s="21">
        <v>797.7</v>
      </c>
      <c r="E29" s="20">
        <v>307</v>
      </c>
      <c r="F29" s="32">
        <f>E29/D29*100</f>
        <v>38.485646232919642</v>
      </c>
      <c r="G29" s="32">
        <f>E29-D29</f>
        <v>-490.70000000000005</v>
      </c>
      <c r="H29" s="34">
        <f>E29/C29*100</f>
        <v>62.858312858312857</v>
      </c>
    </row>
    <row r="30" spans="1:8" x14ac:dyDescent="0.2">
      <c r="A30" s="9" t="s">
        <v>35</v>
      </c>
      <c r="B30" s="18" t="s">
        <v>36</v>
      </c>
      <c r="C30" s="21">
        <v>3076.9</v>
      </c>
      <c r="D30" s="21">
        <v>3076.9</v>
      </c>
      <c r="E30" s="20">
        <v>360.6</v>
      </c>
      <c r="F30" s="32">
        <f>E30/D30*100</f>
        <v>11.719587896909227</v>
      </c>
      <c r="G30" s="32">
        <f>E30-D30</f>
        <v>-2716.3</v>
      </c>
      <c r="H30" s="34">
        <f>E30/C30*100</f>
        <v>11.719587896909227</v>
      </c>
    </row>
    <row r="31" spans="1:8" x14ac:dyDescent="0.2">
      <c r="A31" s="9" t="s">
        <v>18</v>
      </c>
      <c r="B31" s="18" t="s">
        <v>17</v>
      </c>
      <c r="C31" s="20">
        <v>530</v>
      </c>
      <c r="D31" s="20">
        <v>530</v>
      </c>
      <c r="E31" s="20">
        <v>128.9</v>
      </c>
      <c r="F31" s="32">
        <f t="shared" si="3"/>
        <v>24.320754716981131</v>
      </c>
      <c r="G31" s="32">
        <f t="shared" si="4"/>
        <v>-401.1</v>
      </c>
      <c r="H31" s="34">
        <f t="shared" si="2"/>
        <v>24.320754716981131</v>
      </c>
    </row>
    <row r="32" spans="1:8" x14ac:dyDescent="0.2">
      <c r="A32" s="9" t="s">
        <v>52</v>
      </c>
      <c r="B32" s="18" t="s">
        <v>53</v>
      </c>
      <c r="C32" s="20">
        <v>2</v>
      </c>
      <c r="D32" s="20">
        <v>2</v>
      </c>
      <c r="E32" s="20">
        <v>0</v>
      </c>
      <c r="F32" s="32">
        <f t="shared" si="3"/>
        <v>0</v>
      </c>
      <c r="G32" s="32">
        <f t="shared" si="4"/>
        <v>-2</v>
      </c>
      <c r="H32" s="34">
        <f t="shared" si="2"/>
        <v>0</v>
      </c>
    </row>
    <row r="33" spans="1:8" x14ac:dyDescent="0.2">
      <c r="A33" s="9" t="s">
        <v>34</v>
      </c>
      <c r="B33" s="18" t="s">
        <v>51</v>
      </c>
      <c r="C33" s="20">
        <v>0</v>
      </c>
      <c r="D33" s="20">
        <v>71.3</v>
      </c>
      <c r="E33" s="20">
        <v>71.3</v>
      </c>
      <c r="F33" s="32">
        <f>E33/D33*100</f>
        <v>100</v>
      </c>
      <c r="G33" s="32">
        <f>E33-D33</f>
        <v>0</v>
      </c>
      <c r="H33" s="34" t="e">
        <f>E33/C33*100</f>
        <v>#DIV/0!</v>
      </c>
    </row>
    <row r="34" spans="1:8" x14ac:dyDescent="0.2">
      <c r="A34" s="10">
        <v>9800</v>
      </c>
      <c r="B34" s="19" t="s">
        <v>26</v>
      </c>
      <c r="C34" s="22">
        <f>SUM(C26:C33)</f>
        <v>10619.2</v>
      </c>
      <c r="D34" s="22">
        <f>SUM(D26:D33)</f>
        <v>15737.6</v>
      </c>
      <c r="E34" s="22">
        <f>SUM(E26:E33)</f>
        <v>2320.2000000000003</v>
      </c>
      <c r="F34" s="33">
        <f t="shared" si="3"/>
        <v>14.743035786905248</v>
      </c>
      <c r="G34" s="33">
        <f t="shared" si="4"/>
        <v>-13417.4</v>
      </c>
      <c r="H34" s="35">
        <f t="shared" si="2"/>
        <v>21.849103510622271</v>
      </c>
    </row>
    <row r="35" spans="1:8" x14ac:dyDescent="0.2">
      <c r="A35" s="10">
        <v>7900</v>
      </c>
      <c r="B35" s="19" t="s">
        <v>25</v>
      </c>
      <c r="C35" s="20">
        <f>C24-C34</f>
        <v>0</v>
      </c>
      <c r="D35" s="20">
        <v>-2075</v>
      </c>
      <c r="E35" s="20">
        <f>E24-E34</f>
        <v>549.29999999999973</v>
      </c>
      <c r="F35" s="32">
        <f>E35/D35*100</f>
        <v>-26.472289156626495</v>
      </c>
      <c r="G35" s="32">
        <f>E35-D35</f>
        <v>2624.2999999999997</v>
      </c>
      <c r="H35" s="34" t="e">
        <f>E35/C35*100</f>
        <v>#DIV/0!</v>
      </c>
    </row>
    <row r="36" spans="1:8" x14ac:dyDescent="0.2">
      <c r="A36" s="17"/>
      <c r="B36" s="36"/>
      <c r="C36" s="37"/>
      <c r="D36" s="37"/>
      <c r="E36" s="37"/>
      <c r="F36" s="37"/>
      <c r="G36" s="37"/>
      <c r="H36" s="38"/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</sheetData>
  <mergeCells count="10">
    <mergeCell ref="B36:H36"/>
    <mergeCell ref="A2:F2"/>
    <mergeCell ref="H4:H5"/>
    <mergeCell ref="B7:F7"/>
    <mergeCell ref="A1:F1"/>
    <mergeCell ref="A4:A5"/>
    <mergeCell ref="B4:B5"/>
    <mergeCell ref="C4:C5"/>
    <mergeCell ref="D4:F4"/>
    <mergeCell ref="B25:H25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2025-04-07T11:16:17Z</dcterms:modified>
</cp:coreProperties>
</file>